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15" documentId="8_{84F28504-B865-403A-B4A0-F630DD64ED82}" xr6:coauthVersionLast="47" xr6:coauthVersionMax="47" xr10:uidLastSave="{D397DFF9-1968-4065-93B3-3B552E7983AF}"/>
  <bookViews>
    <workbookView xWindow="-120" yWindow="-120" windowWidth="29040" windowHeight="15840" xr2:uid="{00000000-000D-0000-FFFF-FFFF00000000}"/>
  </bookViews>
  <sheets>
    <sheet name="CD163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1" l="1"/>
  <c r="E49" i="1"/>
  <c r="F49" i="1" s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9" i="1"/>
  <c r="D60" i="1"/>
  <c r="D61" i="1"/>
  <c r="D62" i="1"/>
  <c r="D63" i="1"/>
  <c r="D64" i="1"/>
  <c r="D65" i="1"/>
  <c r="D42" i="1"/>
  <c r="B39" i="1"/>
  <c r="C10" i="1"/>
  <c r="E57" i="1" l="1"/>
  <c r="F57" i="1" s="1"/>
  <c r="E65" i="1"/>
  <c r="F65" i="1" s="1"/>
</calcChain>
</file>

<file path=xl/sharedStrings.xml><?xml version="1.0" encoding="utf-8"?>
<sst xmlns="http://schemas.openxmlformats.org/spreadsheetml/2006/main" count="39" uniqueCount="30">
  <si>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</si>
  <si>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</si>
  <si>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</si>
  <si>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</si>
  <si>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</si>
  <si>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</si>
  <si>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</si>
  <si>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</si>
  <si>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50 ng/L</t>
  </si>
  <si>
    <t>100 ng/L</t>
  </si>
  <si>
    <t>200 ng/L</t>
  </si>
  <si>
    <t>400 ng/L</t>
  </si>
  <si>
    <t>800 ng/L</t>
  </si>
  <si>
    <t>B</t>
  </si>
  <si>
    <t>C</t>
  </si>
  <si>
    <t>D</t>
  </si>
  <si>
    <t>E</t>
  </si>
  <si>
    <t>F</t>
  </si>
  <si>
    <t>G</t>
  </si>
  <si>
    <t>H</t>
  </si>
  <si>
    <t>Y=  0.0019x - 0.0166</t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</si>
  <si>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4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</si>
  <si>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（OD）1</t>
    </r>
    <phoneticPr fontId="14" type="noConversion"/>
  </si>
  <si>
    <t>blank</t>
    <phoneticPr fontId="14" type="noConversion"/>
  </si>
  <si>
    <t>dilution factor</t>
    <phoneticPr fontId="14" type="noConversion"/>
  </si>
  <si>
    <t>sample number</t>
    <phoneticPr fontId="14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</si>
  <si>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4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</si>
  <si>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4" type="noConversion"/>
  </si>
  <si>
    <r>
      <rPr>
        <b/>
        <sz val="11"/>
        <color rgb="FFFF0000"/>
        <rFont val="맑은 고딕"/>
        <family val="3"/>
        <charset val="129"/>
      </rPr>
      <t xml:space="preserve">CD163 </t>
    </r>
    <r>
      <rPr>
        <b/>
        <sz val="11"/>
        <color rgb="FFFF0000"/>
        <rFont val="微软雅黑"/>
        <charset val="134"/>
      </rPr>
      <t>(ng/L)</t>
    </r>
    <phoneticPr fontId="14" type="noConversion"/>
  </si>
  <si>
    <r>
      <rPr>
        <b/>
        <sz val="20"/>
        <color rgb="FFFF0000"/>
        <rFont val="맑은 고딕"/>
        <family val="3"/>
        <charset val="129"/>
      </rPr>
      <t>CD163</t>
    </r>
    <r>
      <rPr>
        <b/>
        <sz val="20"/>
        <color rgb="FFFF0000"/>
        <rFont val="微软雅黑"/>
        <charset val="134"/>
      </rPr>
      <t xml:space="preserve"> 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</si>
</sst>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 "/>
    <numFmt numFmtId="177" formatCode="0.000_ "/>
    <numFmt numFmtId="178" formatCode="0_ "/>
    <numFmt numFmtId="179" formatCode="0.0000_ "/>
  </numFmts>
  <fonts count="23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宋体"/>
      <charset val="134"/>
    </font>
    <font>
      <sz val="8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</font>
    <font>
      <b/>
      <sz val="20"/>
      <color rgb="FFFF0000"/>
      <name val="微软雅黑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0000FF"/>
      <name val="맑은 고딕"/>
      <family val="2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/>
    </xf>
    <xf numFmtId="0" fontId="6" fillId="5" borderId="1" xfId="1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7" fontId="1" fillId="0" borderId="0" xfId="0" applyNumberFormat="1" applyFont="1">
      <alignment vertical="center"/>
    </xf>
    <xf numFmtId="177" fontId="6" fillId="0" borderId="0" xfId="0" applyNumberFormat="1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7" fillId="0" borderId="0" xfId="1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0" fontId="16" fillId="0" borderId="0" xfId="0" applyFont="1">
      <alignment vertical="center"/>
    </xf>
    <xf numFmtId="178" fontId="18" fillId="3" borderId="1" xfId="0" applyNumberFormat="1" applyFont="1" applyFill="1" applyBorder="1" applyAlignment="1">
      <alignment horizontal="center"/>
    </xf>
    <xf numFmtId="179" fontId="6" fillId="0" borderId="0" xfId="1" applyNumberFormat="1" applyFont="1" applyAlignment="1">
      <alignment horizontal="center" vertical="center"/>
    </xf>
    <xf numFmtId="179" fontId="6" fillId="4" borderId="1" xfId="1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1" fillId="2" borderId="1" xfId="1" applyFont="1" applyFill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8" fontId="17" fillId="3" borderId="1" xfId="0" applyNumberFormat="1" applyFont="1" applyFill="1" applyBorder="1" applyAlignment="1">
      <alignment horizont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'CD163'!$D$41</c:f>
              <c:strCache>
                <c:ptCount val="1"/>
                <c:pt idx="0">
                  <c:v>CD163 (ng/L)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'CD163'!$D$42:$D$65</c:f>
              <c:numCache>
                <c:formatCode>0.000_ </c:formatCode>
                <c:ptCount val="24"/>
                <c:pt idx="0">
                  <c:v>0.35770000000000002</c:v>
                </c:pt>
                <c:pt idx="1">
                  <c:v>0.35704999999999998</c:v>
                </c:pt>
                <c:pt idx="2">
                  <c:v>0.35289999999999999</c:v>
                </c:pt>
                <c:pt idx="3">
                  <c:v>0.37029999999999996</c:v>
                </c:pt>
                <c:pt idx="4">
                  <c:v>0.35770000000000002</c:v>
                </c:pt>
                <c:pt idx="5">
                  <c:v>0.35704999999999998</c:v>
                </c:pt>
                <c:pt idx="6">
                  <c:v>0.35289999999999999</c:v>
                </c:pt>
                <c:pt idx="7">
                  <c:v>0.37030000000000002</c:v>
                </c:pt>
                <c:pt idx="8">
                  <c:v>0.24915000000000001</c:v>
                </c:pt>
                <c:pt idx="9">
                  <c:v>0.23455000000000001</c:v>
                </c:pt>
                <c:pt idx="10">
                  <c:v>0.23014999999999999</c:v>
                </c:pt>
                <c:pt idx="11">
                  <c:v>0.24054999999999999</c:v>
                </c:pt>
                <c:pt idx="12">
                  <c:v>0.25164999999999998</c:v>
                </c:pt>
                <c:pt idx="13">
                  <c:v>0.23804999999999998</c:v>
                </c:pt>
                <c:pt idx="14">
                  <c:v>0.25785000000000002</c:v>
                </c:pt>
                <c:pt idx="15">
                  <c:v>0.22875000000000001</c:v>
                </c:pt>
                <c:pt idx="16">
                  <c:v>0.55275000000000007</c:v>
                </c:pt>
                <c:pt idx="17">
                  <c:v>0.44025000000000003</c:v>
                </c:pt>
                <c:pt idx="18">
                  <c:v>0.52679999999999993</c:v>
                </c:pt>
                <c:pt idx="19">
                  <c:v>0.47855000000000003</c:v>
                </c:pt>
                <c:pt idx="20">
                  <c:v>0.55145</c:v>
                </c:pt>
                <c:pt idx="21">
                  <c:v>0.43694999999999995</c:v>
                </c:pt>
                <c:pt idx="22">
                  <c:v>0.54325000000000001</c:v>
                </c:pt>
                <c:pt idx="23">
                  <c:v>0.47365000000000002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9-4ED8-9EDC-333DB2EC6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94fb4ef-41a0-44a1-a2a5-f7c3d7de343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1104900</xdr:colOff>
      <xdr:row>40</xdr:row>
      <xdr:rowOff>200025</xdr:rowOff>
    </xdr:from>
    <xdr:to>
      <xdr:col>8</xdr:col>
      <xdr:colOff>553554</xdr:colOff>
      <xdr:row>52</xdr:row>
      <xdr:rowOff>223906</xdr:rowOff>
    </xdr:to>
    <xdr:graphicFrame macro="">
      <xdr:nvGraphicFramePr>
        <xdr:cNvPr id="2" name="图表 3">
          <a:extLst>
            <a:ext uri="{FF2B5EF4-FFF2-40B4-BE49-F238E27FC236}">
              <a16:creationId xmlns:a16="http://schemas.microsoft.com/office/drawing/2014/main" id="{E6B876E5-8CD0-4F45-AD02-8A41A9ADE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9edff5aaa78ef036/Desktop/Obese%20Mice%2025.8.20/Measured%20raw%20data/TNF-alpha%20ELISA.xlsx" TargetMode="External"/><Relationship Id="rId1" Type="http://schemas.openxmlformats.org/officeDocument/2006/relationships/externalLinkPath" Target="TNF-alpha%20ELI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NF-α"/>
    </sheetNames>
    <sheetDataSet>
      <sheetData sheetId="0">
        <row r="41">
          <cell r="D41" t="str">
            <v>TNF-α conc.(ng/L)</v>
          </cell>
        </row>
        <row r="42">
          <cell r="A42">
            <v>1</v>
          </cell>
          <cell r="D42">
            <v>618.51851851851904</v>
          </cell>
        </row>
        <row r="43">
          <cell r="A43">
            <v>2</v>
          </cell>
          <cell r="D43">
            <v>644.25925925925901</v>
          </cell>
        </row>
        <row r="44">
          <cell r="A44">
            <v>3</v>
          </cell>
          <cell r="D44">
            <v>590.92592592592598</v>
          </cell>
        </row>
        <row r="45">
          <cell r="A45">
            <v>4</v>
          </cell>
          <cell r="D45">
            <v>593.33333333333303</v>
          </cell>
        </row>
        <row r="46">
          <cell r="A46">
            <v>5</v>
          </cell>
          <cell r="D46">
            <v>554.07407407407402</v>
          </cell>
        </row>
        <row r="47">
          <cell r="A47">
            <v>6</v>
          </cell>
          <cell r="D47">
            <v>546.85185185185196</v>
          </cell>
        </row>
        <row r="48">
          <cell r="A48">
            <v>7</v>
          </cell>
          <cell r="D48">
            <v>566.29629629629596</v>
          </cell>
        </row>
        <row r="49">
          <cell r="A49">
            <v>8</v>
          </cell>
          <cell r="D49">
            <v>649.62962962963002</v>
          </cell>
        </row>
        <row r="50">
          <cell r="A50">
            <v>9</v>
          </cell>
          <cell r="D50">
            <v>845.555555555556</v>
          </cell>
        </row>
        <row r="51">
          <cell r="A51">
            <v>10</v>
          </cell>
          <cell r="D51">
            <v>933.14814814814804</v>
          </cell>
        </row>
        <row r="52">
          <cell r="A52">
            <v>11</v>
          </cell>
          <cell r="D52">
            <v>829.62962962963002</v>
          </cell>
        </row>
        <row r="53">
          <cell r="A53">
            <v>12</v>
          </cell>
          <cell r="D53">
            <v>923.88888888888903</v>
          </cell>
        </row>
        <row r="54">
          <cell r="A54">
            <v>13</v>
          </cell>
          <cell r="D54">
            <v>900.37037037036998</v>
          </cell>
        </row>
        <row r="55">
          <cell r="A55">
            <v>14</v>
          </cell>
          <cell r="D55">
            <v>807.96296296296305</v>
          </cell>
        </row>
        <row r="56">
          <cell r="A56">
            <v>15</v>
          </cell>
          <cell r="D56">
            <v>820.18518518518499</v>
          </cell>
        </row>
        <row r="57">
          <cell r="A57">
            <v>16</v>
          </cell>
          <cell r="D57">
            <v>674.07407407407402</v>
          </cell>
        </row>
        <row r="58">
          <cell r="A58">
            <v>17</v>
          </cell>
          <cell r="D58">
            <v>637.96296296296305</v>
          </cell>
        </row>
        <row r="59">
          <cell r="A59">
            <v>18</v>
          </cell>
          <cell r="D59">
            <v>644.07407407407402</v>
          </cell>
        </row>
        <row r="60">
          <cell r="A60">
            <v>19</v>
          </cell>
          <cell r="D60">
            <v>681.29629629629596</v>
          </cell>
        </row>
        <row r="61">
          <cell r="A61">
            <v>20</v>
          </cell>
          <cell r="D61">
            <v>686.85185185185196</v>
          </cell>
        </row>
        <row r="62">
          <cell r="A62">
            <v>21</v>
          </cell>
          <cell r="D62">
            <v>645.74074074074099</v>
          </cell>
        </row>
        <row r="63">
          <cell r="A63">
            <v>22</v>
          </cell>
          <cell r="D63">
            <v>757.22222222222194</v>
          </cell>
        </row>
        <row r="64">
          <cell r="A64">
            <v>23</v>
          </cell>
          <cell r="D64">
            <v>675.555555555556</v>
          </cell>
        </row>
        <row r="65">
          <cell r="A65">
            <v>24</v>
          </cell>
          <cell r="D65">
            <v>750.555555555556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tabSelected="1" topLeftCell="A32" workbookViewId="0">
      <selection activeCell="H59" sqref="H59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7" style="1" customWidth="1"/>
    <col min="6" max="6" width="14.12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31.5">
      <c r="E1" s="48" t="s">
        <v>29</v>
      </c>
      <c r="F1" s="4"/>
      <c r="G1" s="4"/>
      <c r="H1" s="4"/>
      <c r="I1" s="4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5"/>
    </row>
    <row r="9" spans="1:13">
      <c r="A9" s="1" t="s">
        <v>3</v>
      </c>
      <c r="B9" s="6" t="s">
        <v>4</v>
      </c>
    </row>
    <row r="10" spans="1:13">
      <c r="A10" s="1" t="s">
        <v>5</v>
      </c>
      <c r="C10" s="7">
        <f>B29</f>
        <v>0.40849999999999997</v>
      </c>
    </row>
    <row r="13" spans="1:13">
      <c r="A13" s="1" t="s">
        <v>6</v>
      </c>
    </row>
    <row r="14" spans="1:13">
      <c r="A14" s="58"/>
      <c r="B14" s="58"/>
    </row>
    <row r="15" spans="1:13">
      <c r="A15" s="6"/>
      <c r="B15" s="6"/>
      <c r="C15" s="6"/>
      <c r="D15" s="6"/>
      <c r="E15" s="6"/>
      <c r="F15" s="6"/>
      <c r="G15" s="6"/>
      <c r="H15" s="6"/>
      <c r="J15" s="9"/>
      <c r="K15" s="9"/>
      <c r="L15" s="9"/>
      <c r="M15" s="9"/>
    </row>
    <row r="16" spans="1:13" ht="18">
      <c r="A16" s="52" t="s">
        <v>21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22" s="2" customFormat="1" ht="18">
      <c r="A17" s="10"/>
      <c r="B17" s="10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</row>
    <row r="18" spans="1:22" s="2" customFormat="1" ht="18">
      <c r="A18" s="10" t="s">
        <v>7</v>
      </c>
      <c r="B18" s="54" t="s">
        <v>23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2"/>
      <c r="I18" s="12"/>
      <c r="J18" s="12"/>
      <c r="K18" s="12"/>
      <c r="L18" s="12"/>
      <c r="M18" s="12"/>
      <c r="N18"/>
      <c r="V18" s="1"/>
    </row>
    <row r="19" spans="1:22" s="2" customFormat="1" ht="18">
      <c r="A19" s="10" t="s">
        <v>13</v>
      </c>
      <c r="B19" s="12">
        <v>1</v>
      </c>
      <c r="C19" s="12">
        <v>2</v>
      </c>
      <c r="D19" s="12">
        <v>3</v>
      </c>
      <c r="E19" s="12">
        <v>4</v>
      </c>
      <c r="F19" s="12">
        <v>5</v>
      </c>
      <c r="G19" s="12">
        <v>6</v>
      </c>
      <c r="H19" s="12">
        <v>7</v>
      </c>
      <c r="I19" s="12">
        <v>8</v>
      </c>
      <c r="J19" s="12">
        <v>9</v>
      </c>
      <c r="K19" s="12">
        <v>10</v>
      </c>
      <c r="L19" s="12">
        <v>11</v>
      </c>
      <c r="M19" s="12">
        <v>12</v>
      </c>
      <c r="N19"/>
      <c r="V19" s="1"/>
    </row>
    <row r="20" spans="1:22" s="2" customFormat="1" ht="18">
      <c r="A20" s="10" t="s">
        <v>14</v>
      </c>
      <c r="B20" s="12">
        <v>13</v>
      </c>
      <c r="C20" s="12">
        <v>14</v>
      </c>
      <c r="D20" s="12">
        <v>15</v>
      </c>
      <c r="E20" s="12">
        <v>16</v>
      </c>
      <c r="F20" s="12">
        <v>17</v>
      </c>
      <c r="G20" s="12">
        <v>18</v>
      </c>
      <c r="H20" s="12">
        <v>19</v>
      </c>
      <c r="I20" s="12">
        <v>20</v>
      </c>
      <c r="J20" s="12">
        <v>21</v>
      </c>
      <c r="K20" s="12">
        <v>22</v>
      </c>
      <c r="L20" s="12">
        <v>23</v>
      </c>
      <c r="M20" s="12">
        <v>24</v>
      </c>
      <c r="N20"/>
    </row>
    <row r="21" spans="1:22" s="2" customFormat="1" ht="18">
      <c r="A21" s="10" t="s">
        <v>15</v>
      </c>
      <c r="B21" s="12"/>
      <c r="C21" s="12"/>
      <c r="D21" s="12"/>
      <c r="E21" s="12"/>
      <c r="F21" s="12"/>
      <c r="G21" s="12"/>
      <c r="H21" s="13"/>
      <c r="I21" s="36"/>
      <c r="J21" s="36"/>
      <c r="K21" s="36"/>
      <c r="L21" s="36"/>
      <c r="M21" s="36"/>
      <c r="N21"/>
    </row>
    <row r="22" spans="1:22" s="2" customFormat="1" ht="18">
      <c r="A22" s="10" t="s">
        <v>16</v>
      </c>
      <c r="B22" s="14"/>
      <c r="C22" s="15"/>
      <c r="D22" s="11"/>
      <c r="E22" s="11"/>
      <c r="F22" s="11"/>
      <c r="G22" s="16"/>
      <c r="H22" s="13"/>
      <c r="I22" s="11"/>
      <c r="J22" s="11"/>
      <c r="K22" s="11"/>
      <c r="L22" s="11"/>
      <c r="M22" s="11"/>
    </row>
    <row r="23" spans="1:22" s="2" customFormat="1" ht="18">
      <c r="A23" s="10" t="s">
        <v>17</v>
      </c>
      <c r="B23" s="14"/>
      <c r="C23" s="15"/>
      <c r="D23" s="11"/>
      <c r="E23" s="11"/>
      <c r="F23" s="11"/>
      <c r="G23" s="16"/>
      <c r="H23" s="13"/>
      <c r="I23" s="11"/>
      <c r="J23" s="11"/>
      <c r="K23" s="11"/>
      <c r="L23" s="11"/>
      <c r="M23" s="11"/>
    </row>
    <row r="24" spans="1:22" s="2" customFormat="1" ht="18">
      <c r="A24" s="10" t="s">
        <v>18</v>
      </c>
      <c r="B24" s="14"/>
      <c r="C24" s="15"/>
      <c r="D24" s="12"/>
      <c r="E24" s="12"/>
      <c r="F24" s="12"/>
      <c r="G24" s="17"/>
      <c r="H24" s="18"/>
      <c r="I24" s="12"/>
      <c r="J24" s="37"/>
      <c r="K24" s="37"/>
      <c r="L24" s="37"/>
      <c r="M24" s="37"/>
    </row>
    <row r="25" spans="1:22" s="2" customFormat="1" ht="18">
      <c r="A25" s="10" t="s">
        <v>19</v>
      </c>
      <c r="B25" s="14"/>
      <c r="C25" s="15"/>
      <c r="D25" s="11"/>
      <c r="E25" s="11"/>
      <c r="F25" s="11"/>
      <c r="G25" s="11"/>
      <c r="H25" s="12"/>
      <c r="I25" s="11"/>
      <c r="J25" s="11"/>
      <c r="K25" s="11"/>
      <c r="L25" s="11"/>
      <c r="M25" s="11"/>
    </row>
    <row r="26" spans="1:22" s="2" customFormat="1" ht="18">
      <c r="A26" s="19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22" s="2" customFormat="1" ht="18">
      <c r="A27" s="53" t="s">
        <v>22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22" s="2" customFormat="1" ht="18">
      <c r="A28" s="20"/>
      <c r="B28" s="10">
        <v>1</v>
      </c>
      <c r="C28" s="10">
        <v>2</v>
      </c>
      <c r="D28" s="10">
        <v>3</v>
      </c>
      <c r="E28" s="10">
        <v>4</v>
      </c>
      <c r="F28" s="10">
        <v>5</v>
      </c>
      <c r="G28" s="10">
        <v>6</v>
      </c>
      <c r="H28" s="10">
        <v>7</v>
      </c>
      <c r="I28" s="10">
        <v>8</v>
      </c>
      <c r="J28" s="10">
        <v>9</v>
      </c>
      <c r="K28" s="10">
        <v>10</v>
      </c>
      <c r="L28" s="10">
        <v>11</v>
      </c>
      <c r="M28" s="10">
        <v>12</v>
      </c>
    </row>
    <row r="29" spans="1:22" s="2" customFormat="1" ht="18">
      <c r="A29" s="10" t="s">
        <v>7</v>
      </c>
      <c r="B29" s="7">
        <v>0.40849999999999997</v>
      </c>
      <c r="C29" s="7">
        <v>0.3952</v>
      </c>
      <c r="D29" s="7">
        <v>0.38159999999999999</v>
      </c>
      <c r="E29" s="7">
        <v>0.3987</v>
      </c>
      <c r="F29" s="7">
        <v>0.371</v>
      </c>
      <c r="G29" s="21">
        <v>0.38300000000000001</v>
      </c>
      <c r="H29" s="21">
        <v>0.38829999999999998</v>
      </c>
      <c r="I29" s="21">
        <v>0.40600000000000003</v>
      </c>
      <c r="J29" s="21">
        <v>0.28120000000000001</v>
      </c>
      <c r="K29" s="21">
        <v>0.2666</v>
      </c>
      <c r="L29" s="21">
        <v>0.2122</v>
      </c>
      <c r="M29" s="21">
        <v>0.22259999999999999</v>
      </c>
      <c r="N29"/>
    </row>
    <row r="30" spans="1:22" s="2" customFormat="1" ht="18">
      <c r="A30" s="10" t="s">
        <v>13</v>
      </c>
      <c r="B30" s="7">
        <v>0.23369999999999999</v>
      </c>
      <c r="C30" s="7">
        <v>0.22009999999999999</v>
      </c>
      <c r="D30" s="7">
        <v>0.25990000000000002</v>
      </c>
      <c r="E30" s="7">
        <v>0.21079999999999999</v>
      </c>
      <c r="F30" s="7">
        <v>0.53480000000000005</v>
      </c>
      <c r="G30" s="7">
        <v>0.42230000000000001</v>
      </c>
      <c r="H30" s="7">
        <v>0.5091</v>
      </c>
      <c r="I30" s="7">
        <v>0.46060000000000001</v>
      </c>
      <c r="J30" s="7">
        <v>0.53349999999999997</v>
      </c>
      <c r="K30" s="7">
        <v>0.46899999999999997</v>
      </c>
      <c r="L30" s="7">
        <v>0.52529999999999999</v>
      </c>
      <c r="M30" s="7">
        <v>0.45569999999999999</v>
      </c>
      <c r="N30"/>
    </row>
    <row r="31" spans="1:22" s="2" customFormat="1" ht="18">
      <c r="A31" s="10" t="s">
        <v>14</v>
      </c>
      <c r="B31" s="7">
        <v>0.53369999999999995</v>
      </c>
      <c r="C31" s="7">
        <v>0.52010000000000001</v>
      </c>
      <c r="D31" s="7">
        <v>0.51990000000000003</v>
      </c>
      <c r="E31" s="7">
        <v>0.51080000000000003</v>
      </c>
      <c r="F31" s="7">
        <v>0.43480000000000002</v>
      </c>
      <c r="G31" s="7">
        <v>0.42230000000000001</v>
      </c>
      <c r="H31" s="7">
        <v>0.40910000000000002</v>
      </c>
      <c r="I31" s="7">
        <v>0.36059999999999998</v>
      </c>
      <c r="J31" s="7">
        <v>0.4335</v>
      </c>
      <c r="K31" s="7">
        <v>0.46899999999999997</v>
      </c>
      <c r="L31" s="7">
        <v>0.42530000000000001</v>
      </c>
      <c r="M31" s="7">
        <v>0.45569999999999999</v>
      </c>
      <c r="N31"/>
    </row>
    <row r="32" spans="1:22" s="2" customFormat="1" ht="18">
      <c r="A32" s="10" t="s">
        <v>15</v>
      </c>
      <c r="B32" s="7">
        <v>0.30690000000000001</v>
      </c>
      <c r="C32" s="7">
        <v>0.31890000000000002</v>
      </c>
      <c r="D32" s="7">
        <v>0.32419999999999999</v>
      </c>
      <c r="E32" s="7">
        <v>0.34189999999999998</v>
      </c>
      <c r="F32" s="7">
        <v>0.34439999999999998</v>
      </c>
      <c r="G32" s="7">
        <v>0.33110000000000001</v>
      </c>
      <c r="H32" s="7">
        <v>0.3175</v>
      </c>
      <c r="I32" s="7">
        <v>0.33460000000000001</v>
      </c>
      <c r="J32" s="7">
        <v>0.21710000000000002</v>
      </c>
      <c r="K32" s="7">
        <v>0.20250000000000001</v>
      </c>
      <c r="L32" s="7">
        <v>0.24809999999999999</v>
      </c>
      <c r="M32" s="7">
        <v>0.25850000000000001</v>
      </c>
      <c r="N32"/>
    </row>
    <row r="33" spans="1:26" s="2" customFormat="1" ht="18">
      <c r="A33" s="10" t="s">
        <v>16</v>
      </c>
      <c r="B33" s="21">
        <v>0.26960000000000001</v>
      </c>
      <c r="C33" s="21">
        <v>0.25600000000000001</v>
      </c>
      <c r="D33" s="21">
        <v>0.25580000000000003</v>
      </c>
      <c r="E33" s="21">
        <v>0.2467</v>
      </c>
      <c r="F33" s="21">
        <v>0.57069999999999999</v>
      </c>
      <c r="G33" s="21">
        <v>0.4582</v>
      </c>
      <c r="H33" s="7">
        <v>0.54449999999999998</v>
      </c>
      <c r="I33" s="7">
        <v>0.4965</v>
      </c>
      <c r="J33" s="7">
        <v>0.56940000000000002</v>
      </c>
      <c r="K33" s="7">
        <v>0.40489999999999998</v>
      </c>
      <c r="L33" s="7">
        <v>0.56120000000000003</v>
      </c>
      <c r="M33" s="7">
        <v>0.49159999999999998</v>
      </c>
    </row>
    <row r="34" spans="1:26" s="2" customFormat="1" ht="18">
      <c r="A34" s="10" t="s">
        <v>17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23"/>
      <c r="O34" s="23"/>
      <c r="P34" s="23"/>
    </row>
    <row r="35" spans="1:26" s="2" customFormat="1" ht="18">
      <c r="A35" s="10" t="s">
        <v>18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23"/>
      <c r="O35" s="23"/>
      <c r="P35" s="23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0" t="s">
        <v>19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23"/>
      <c r="O36" s="23"/>
      <c r="P36" s="23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5" t="s">
        <v>23</v>
      </c>
      <c r="B39" s="21">
        <f>B29</f>
        <v>0.40849999999999997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6" t="s">
        <v>24</v>
      </c>
      <c r="B40" s="24">
        <v>5</v>
      </c>
      <c r="C40" s="9"/>
      <c r="D40" s="9" t="s">
        <v>20</v>
      </c>
      <c r="E40" s="23"/>
      <c r="F40" s="23"/>
      <c r="G40" s="23"/>
      <c r="H40" s="23"/>
      <c r="I40" s="23"/>
      <c r="J40" s="23"/>
      <c r="K40" s="23"/>
      <c r="L40" s="23"/>
      <c r="M40" s="23"/>
    </row>
    <row r="41" spans="1:26" s="3" customFormat="1" ht="18">
      <c r="A41" s="57" t="s">
        <v>25</v>
      </c>
      <c r="B41" s="25" t="s">
        <v>26</v>
      </c>
      <c r="C41" s="49" t="s">
        <v>27</v>
      </c>
      <c r="D41" s="49" t="s">
        <v>28</v>
      </c>
      <c r="E41" s="1"/>
      <c r="G41" s="23"/>
      <c r="H41" s="23"/>
      <c r="I41" s="23"/>
      <c r="J41" s="23"/>
      <c r="K41" s="23"/>
      <c r="L41" s="23"/>
      <c r="M41" s="23"/>
      <c r="N41" s="2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6">
        <v>1</v>
      </c>
      <c r="B42" s="27">
        <v>0.40849999999999997</v>
      </c>
      <c r="C42" s="51">
        <v>0.30690000000000001</v>
      </c>
      <c r="D42" s="28">
        <f t="shared" ref="D42:D49" si="0">AVERAGE(B42:C42)</f>
        <v>0.35770000000000002</v>
      </c>
      <c r="E42"/>
      <c r="G42" s="23"/>
      <c r="I42" s="23"/>
      <c r="J42" s="38"/>
      <c r="K42" s="39"/>
      <c r="L42" s="38"/>
    </row>
    <row r="43" spans="1:26">
      <c r="A43" s="26">
        <v>2</v>
      </c>
      <c r="B43" s="27">
        <v>0.3952</v>
      </c>
      <c r="C43" s="51">
        <v>0.31890000000000002</v>
      </c>
      <c r="D43" s="28">
        <f t="shared" si="0"/>
        <v>0.35704999999999998</v>
      </c>
      <c r="E43"/>
      <c r="J43" s="40"/>
    </row>
    <row r="44" spans="1:26">
      <c r="A44" s="26">
        <v>3</v>
      </c>
      <c r="B44" s="27">
        <v>0.38159999999999999</v>
      </c>
      <c r="C44" s="51">
        <v>0.32419999999999999</v>
      </c>
      <c r="D44" s="28">
        <f t="shared" si="0"/>
        <v>0.35289999999999999</v>
      </c>
      <c r="E44"/>
      <c r="J44" s="40"/>
    </row>
    <row r="45" spans="1:26">
      <c r="A45" s="26">
        <v>4</v>
      </c>
      <c r="B45" s="27">
        <v>0.3987</v>
      </c>
      <c r="C45" s="51">
        <v>0.34189999999999998</v>
      </c>
      <c r="D45" s="28">
        <f t="shared" si="0"/>
        <v>0.37029999999999996</v>
      </c>
      <c r="E45"/>
      <c r="J45" s="40"/>
    </row>
    <row r="46" spans="1:26">
      <c r="A46" s="26">
        <v>5</v>
      </c>
      <c r="B46" s="27">
        <v>0.371</v>
      </c>
      <c r="C46" s="51">
        <v>0.34439999999999998</v>
      </c>
      <c r="D46" s="28">
        <f t="shared" si="0"/>
        <v>0.35770000000000002</v>
      </c>
      <c r="E46"/>
      <c r="J46" s="40"/>
      <c r="K46" s="41"/>
      <c r="L46" s="42"/>
    </row>
    <row r="47" spans="1:26" ht="18">
      <c r="A47" s="26">
        <v>6</v>
      </c>
      <c r="B47" s="27">
        <v>0.38300000000000001</v>
      </c>
      <c r="C47" s="51">
        <v>0.33110000000000001</v>
      </c>
      <c r="D47" s="28">
        <f t="shared" si="0"/>
        <v>0.35704999999999998</v>
      </c>
      <c r="E47"/>
      <c r="F47" s="1">
        <v>0.35948749999999996</v>
      </c>
      <c r="I47" s="22"/>
      <c r="J47" s="40"/>
      <c r="K47" s="41"/>
      <c r="L47" s="42"/>
    </row>
    <row r="48" spans="1:26" ht="18">
      <c r="A48" s="26">
        <v>7</v>
      </c>
      <c r="B48" s="27">
        <v>0.38829999999999998</v>
      </c>
      <c r="C48" s="51">
        <v>0.3175</v>
      </c>
      <c r="D48" s="28">
        <f t="shared" si="0"/>
        <v>0.35289999999999999</v>
      </c>
      <c r="E48"/>
      <c r="G48" s="8"/>
      <c r="I48" s="22"/>
      <c r="J48" s="22"/>
      <c r="K48" s="41"/>
      <c r="L48" s="42"/>
    </row>
    <row r="49" spans="1:12" ht="18">
      <c r="A49" s="26">
        <v>8</v>
      </c>
      <c r="B49" s="27">
        <v>0.40600000000000003</v>
      </c>
      <c r="C49" s="51">
        <v>0.33460000000000001</v>
      </c>
      <c r="D49" s="28">
        <f t="shared" si="0"/>
        <v>0.37030000000000002</v>
      </c>
      <c r="E49" s="47">
        <f>AVERAGE(D42:D49)</f>
        <v>0.35948749999999996</v>
      </c>
      <c r="F49" s="1">
        <f>E49/F47</f>
        <v>1</v>
      </c>
      <c r="G49" s="8"/>
      <c r="I49" s="22"/>
      <c r="J49" s="22"/>
      <c r="K49" s="41"/>
      <c r="L49" s="42"/>
    </row>
    <row r="50" spans="1:12" ht="18">
      <c r="A50" s="29">
        <v>9</v>
      </c>
      <c r="B50" s="30">
        <v>0.28120000000000001</v>
      </c>
      <c r="C50" s="31">
        <v>0.21710000000000002</v>
      </c>
      <c r="D50" s="31">
        <f t="shared" ref="D50:D65" si="1">AVERAGE(B50:C50)</f>
        <v>0.24915000000000001</v>
      </c>
      <c r="E50"/>
      <c r="G50" s="8"/>
      <c r="I50" s="22"/>
      <c r="J50" s="22"/>
      <c r="K50" s="41"/>
      <c r="L50" s="42"/>
    </row>
    <row r="51" spans="1:12" ht="18">
      <c r="A51" s="29">
        <v>10</v>
      </c>
      <c r="B51" s="30">
        <v>0.2666</v>
      </c>
      <c r="C51" s="31">
        <v>0.20250000000000001</v>
      </c>
      <c r="D51" s="31">
        <f t="shared" si="1"/>
        <v>0.23455000000000001</v>
      </c>
      <c r="E51"/>
      <c r="G51" s="50"/>
      <c r="I51" s="22"/>
      <c r="J51" s="22"/>
      <c r="K51" s="41"/>
      <c r="L51" s="43"/>
    </row>
    <row r="52" spans="1:12" ht="18">
      <c r="A52" s="29">
        <v>11</v>
      </c>
      <c r="B52" s="30">
        <v>0.2122</v>
      </c>
      <c r="C52" s="31">
        <v>0.24809999999999999</v>
      </c>
      <c r="D52" s="31">
        <f t="shared" si="1"/>
        <v>0.23014999999999999</v>
      </c>
      <c r="E52"/>
      <c r="G52" s="50"/>
      <c r="I52" s="22"/>
      <c r="J52" s="22"/>
      <c r="K52" s="44"/>
      <c r="L52" s="45"/>
    </row>
    <row r="53" spans="1:12" ht="18">
      <c r="A53" s="29">
        <v>12</v>
      </c>
      <c r="B53" s="30">
        <v>0.22259999999999999</v>
      </c>
      <c r="C53" s="31">
        <v>0.25850000000000001</v>
      </c>
      <c r="D53" s="31">
        <f t="shared" si="1"/>
        <v>0.24054999999999999</v>
      </c>
      <c r="E53"/>
      <c r="G53" s="50"/>
      <c r="I53" s="22"/>
      <c r="J53" s="22"/>
      <c r="K53" s="46"/>
      <c r="L53" s="22"/>
    </row>
    <row r="54" spans="1:12" ht="18">
      <c r="A54" s="29">
        <v>13</v>
      </c>
      <c r="B54" s="30">
        <v>0.23369999999999999</v>
      </c>
      <c r="C54" s="31">
        <v>0.26960000000000001</v>
      </c>
      <c r="D54" s="31">
        <f t="shared" si="1"/>
        <v>0.25164999999999998</v>
      </c>
      <c r="E54"/>
      <c r="G54" s="50"/>
      <c r="I54" s="22"/>
      <c r="J54" s="22"/>
      <c r="K54" s="41"/>
      <c r="L54" s="41"/>
    </row>
    <row r="55" spans="1:12" ht="18">
      <c r="A55" s="29">
        <v>14</v>
      </c>
      <c r="B55" s="30">
        <v>0.22009999999999999</v>
      </c>
      <c r="C55" s="31">
        <v>0.25600000000000001</v>
      </c>
      <c r="D55" s="31">
        <f t="shared" si="1"/>
        <v>0.23804999999999998</v>
      </c>
      <c r="E55"/>
      <c r="G55" s="50"/>
      <c r="I55" s="22"/>
      <c r="J55" s="22"/>
      <c r="K55" s="46"/>
      <c r="L55" s="22"/>
    </row>
    <row r="56" spans="1:12" ht="18">
      <c r="A56" s="29">
        <v>15</v>
      </c>
      <c r="B56" s="30">
        <v>0.25990000000000002</v>
      </c>
      <c r="C56" s="31">
        <v>0.25580000000000003</v>
      </c>
      <c r="D56" s="31">
        <f t="shared" si="1"/>
        <v>0.25785000000000002</v>
      </c>
      <c r="E56"/>
      <c r="G56" s="32"/>
      <c r="I56" s="22"/>
      <c r="J56" s="22"/>
      <c r="K56" s="41"/>
      <c r="L56" s="41"/>
    </row>
    <row r="57" spans="1:12" ht="18">
      <c r="A57" s="29">
        <v>16</v>
      </c>
      <c r="B57" s="30">
        <v>0.21079999999999999</v>
      </c>
      <c r="C57" s="31">
        <v>0.2467</v>
      </c>
      <c r="D57" s="31">
        <f t="shared" si="1"/>
        <v>0.22875000000000001</v>
      </c>
      <c r="E57">
        <f>AVERAGE(D50:D57)</f>
        <v>0.24133749999999995</v>
      </c>
      <c r="F57" s="1">
        <f>E57/F47</f>
        <v>0.67133766820821306</v>
      </c>
      <c r="G57" s="32"/>
      <c r="I57" s="22"/>
      <c r="J57" s="22"/>
      <c r="K57" s="46"/>
      <c r="L57" s="22"/>
    </row>
    <row r="58" spans="1:12" ht="18">
      <c r="A58" s="33">
        <v>17</v>
      </c>
      <c r="B58" s="34">
        <v>0.53480000000000005</v>
      </c>
      <c r="C58" s="35">
        <v>0.57069999999999999</v>
      </c>
      <c r="D58" s="35">
        <f>AVERAGE(B58:C58)</f>
        <v>0.55275000000000007</v>
      </c>
      <c r="E58"/>
      <c r="G58" s="32"/>
      <c r="I58" s="22"/>
      <c r="J58" s="22"/>
      <c r="K58" s="23"/>
      <c r="L58" s="2"/>
    </row>
    <row r="59" spans="1:12" ht="18">
      <c r="A59" s="33">
        <v>18</v>
      </c>
      <c r="B59" s="34">
        <v>0.42230000000000001</v>
      </c>
      <c r="C59" s="35">
        <v>0.4582</v>
      </c>
      <c r="D59" s="35">
        <f t="shared" si="1"/>
        <v>0.44025000000000003</v>
      </c>
      <c r="E59"/>
      <c r="G59" s="32"/>
      <c r="I59" s="22"/>
      <c r="J59" s="22"/>
      <c r="K59" s="23"/>
      <c r="L59" s="2"/>
    </row>
    <row r="60" spans="1:12" ht="18">
      <c r="A60" s="33">
        <v>19</v>
      </c>
      <c r="B60" s="34">
        <v>0.5091</v>
      </c>
      <c r="C60" s="35">
        <v>0.54449999999999998</v>
      </c>
      <c r="D60" s="35">
        <f t="shared" si="1"/>
        <v>0.52679999999999993</v>
      </c>
      <c r="E60"/>
      <c r="G60" s="32"/>
      <c r="I60" s="22"/>
      <c r="J60" s="22"/>
      <c r="K60" s="23"/>
      <c r="L60" s="2"/>
    </row>
    <row r="61" spans="1:12">
      <c r="A61" s="33">
        <v>20</v>
      </c>
      <c r="B61" s="34">
        <v>0.46060000000000001</v>
      </c>
      <c r="C61" s="35">
        <v>0.4965</v>
      </c>
      <c r="D61" s="35">
        <f t="shared" si="1"/>
        <v>0.47855000000000003</v>
      </c>
      <c r="E61"/>
      <c r="H61" s="2"/>
    </row>
    <row r="62" spans="1:12">
      <c r="A62" s="33">
        <v>21</v>
      </c>
      <c r="B62" s="34">
        <v>0.53349999999999997</v>
      </c>
      <c r="C62" s="35">
        <v>0.56940000000000002</v>
      </c>
      <c r="D62" s="35">
        <f t="shared" si="1"/>
        <v>0.55145</v>
      </c>
      <c r="E62"/>
    </row>
    <row r="63" spans="1:12">
      <c r="A63" s="33">
        <v>22</v>
      </c>
      <c r="B63" s="34">
        <v>0.46899999999999997</v>
      </c>
      <c r="C63" s="35">
        <v>0.40489999999999998</v>
      </c>
      <c r="D63" s="35">
        <f t="shared" si="1"/>
        <v>0.43694999999999995</v>
      </c>
      <c r="E63"/>
    </row>
    <row r="64" spans="1:12">
      <c r="A64" s="33">
        <v>23</v>
      </c>
      <c r="B64" s="34">
        <v>0.52529999999999999</v>
      </c>
      <c r="C64" s="35">
        <v>0.56120000000000003</v>
      </c>
      <c r="D64" s="35">
        <f t="shared" si="1"/>
        <v>0.54325000000000001</v>
      </c>
      <c r="E64"/>
    </row>
    <row r="65" spans="1:6">
      <c r="A65" s="33">
        <v>24</v>
      </c>
      <c r="B65" s="34">
        <v>0.45569999999999999</v>
      </c>
      <c r="C65" s="35">
        <v>0.49159999999999998</v>
      </c>
      <c r="D65" s="35">
        <f t="shared" si="1"/>
        <v>0.47365000000000002</v>
      </c>
      <c r="E65">
        <f>AVERAGE(D58:D65)</f>
        <v>0.50045625000000005</v>
      </c>
      <c r="F65" s="1">
        <f>E65/F47</f>
        <v>1.3921381132862758</v>
      </c>
    </row>
  </sheetData>
  <mergeCells count="1">
    <mergeCell ref="A14:B14"/>
  </mergeCells>
  <phoneticPr fontId="14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CD163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59BEADA180D04F4689D83A4FB74EE203_13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